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activeTab="0"/>
  </bookViews>
  <sheets>
    <sheet name="Мои данные" sheetId="1" r:id="rId1"/>
  </sheets>
  <definedNames>
    <definedName name="_xlnm.Print_Titles" localSheetId="0">'Мои данные'!$31:$31</definedName>
  </definedNames>
  <calcPr fullCalcOnLoad="1"/>
</workbook>
</file>

<file path=xl/comments1.xml><?xml version="1.0" encoding="utf-8"?>
<comments xmlns="http://schemas.openxmlformats.org/spreadsheetml/2006/main">
  <authors>
    <author>Сергей</author>
    <author>Alex</author>
    <author>Alex Sosedko</author>
    <author>onikitina</author>
  </authors>
  <commentList>
    <comment ref="A13" authorId="0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5" authorId="0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6" authorId="0">
      <text>
        <r>
          <rPr>
            <sz val="8"/>
            <rFont val="Tahoma"/>
            <family val="2"/>
          </rPr>
          <t xml:space="preserve"> &lt;Основание&gt;</t>
        </r>
      </text>
    </comment>
    <comment ref="J19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23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31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31" authorId="0">
      <text>
        <r>
          <rPr>
            <sz val="8"/>
            <rFont val="Tahoma"/>
            <family val="2"/>
          </rPr>
          <t xml:space="preserve"> &lt;Количество всего (физ. объем) по позиции&gt;
&lt;Формула расчета физ. объема&gt;
&lt;Нормы НР 2001г. по позиции&gt;
&lt;Нормы СП 2001г. по позиции&gt;</t>
        </r>
      </text>
    </comment>
    <comment ref="D31" authorId="2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31" authorId="2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31" authorId="2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31" authorId="1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31" authorId="1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31" authorId="1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31" authorId="0">
      <text>
        <r>
          <rPr>
            <sz val="8"/>
            <rFont val="Tahoma"/>
            <family val="2"/>
          </rPr>
          <t xml:space="preserve"> &lt;ИТОГО ПЗ по позиции в текущих ценах&gt;
&lt;Сумма НР по позиции при расчете в текущих ценах (ресурсный расчет)&gt;
&lt;Сумма СП по позиции при расчете в текущих ценах (ресурсный расчет)&gt;</t>
        </r>
      </text>
    </comment>
    <comment ref="K31" authorId="0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U31" authorId="0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59" authorId="0">
      <text>
        <r>
          <rPr>
            <sz val="8"/>
            <rFont val="Tahoma"/>
            <family val="2"/>
          </rPr>
          <t xml:space="preserve"> &lt;Составил&gt;</t>
        </r>
      </text>
    </comment>
    <comment ref="A61" authorId="0">
      <text>
        <r>
          <rPr>
            <sz val="8"/>
            <rFont val="Tahoma"/>
            <family val="2"/>
          </rPr>
          <t xml:space="preserve"> &lt;Проверил&gt;</t>
        </r>
      </text>
    </comment>
    <comment ref="G19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23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42" authorId="0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42" authorId="0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42" authorId="0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42" authorId="0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42" authorId="0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42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6" authorId="0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20" authorId="1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20" authorId="1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21" authorId="1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21" authorId="1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31" authorId="0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&lt;Формула расчета стоимости единицы&gt;
&lt;Строка задания НР для рес.расч.&gt;
&lt;Строка задания СП для рес.расч.&gt;</t>
        </r>
      </text>
    </comment>
    <comment ref="V22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23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22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23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42" authorId="0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X22" authorId="1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Y22" authorId="1">
      <text>
        <r>
          <rPr>
            <b/>
            <sz val="8"/>
            <rFont val="Tahoma"/>
            <family val="2"/>
          </rPr>
          <t xml:space="preserve"> &lt;Итого НР&gt;</t>
        </r>
      </text>
    </comment>
    <comment ref="Z22" authorId="1">
      <text>
        <r>
          <rPr>
            <b/>
            <sz val="8"/>
            <rFont val="Tahoma"/>
            <family val="2"/>
          </rPr>
          <t xml:space="preserve"> &lt;Итого СП&gt;</t>
        </r>
      </text>
    </comment>
    <comment ref="X23" authorId="1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Y23" authorId="1">
      <text>
        <r>
          <rPr>
            <b/>
            <sz val="8"/>
            <rFont val="Tahoma"/>
            <family val="2"/>
          </rPr>
          <t xml:space="preserve"> &lt;Итого НР&gt;</t>
        </r>
      </text>
    </comment>
    <comment ref="Z23" authorId="1">
      <text>
        <r>
          <rPr>
            <b/>
            <sz val="8"/>
            <rFont val="Tahoma"/>
            <family val="2"/>
          </rPr>
          <t xml:space="preserve"> &lt;Итого СП&gt;</t>
        </r>
      </text>
    </comment>
  </commentList>
</comments>
</file>

<file path=xl/sharedStrings.xml><?xml version="1.0" encoding="utf-8"?>
<sst xmlns="http://schemas.openxmlformats.org/spreadsheetml/2006/main" count="95" uniqueCount="73">
  <si>
    <t>Всего</t>
  </si>
  <si>
    <t xml:space="preserve">ЛОКАЛЬНАЯ СМЕТА 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</si>
  <si>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</si>
  <si>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</si>
  <si>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</si>
  <si>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</si>
  <si>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</si>
  <si>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</si>
  <si>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</si>
  <si>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</si>
  <si>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</si>
  <si>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</si>
  <si>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</si>
  <si>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</si>
  <si>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</si>
  <si>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</si>
  <si>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</si>
  <si>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Составил:_______________________</t>
  </si>
  <si>
    <t>Проверил:_______________________</t>
  </si>
  <si>
    <t>базисная цена</t>
  </si>
  <si>
    <t>текущая цена</t>
  </si>
  <si>
    <t>(локальный сметный расчет)</t>
  </si>
  <si>
    <t>в т.ч. оборудование</t>
  </si>
  <si>
    <t>монтажных работ</t>
  </si>
  <si>
    <t>% НР</t>
  </si>
  <si>
    <t>% СП</t>
  </si>
  <si>
    <t xml:space="preserve">                           Раздел 1. Демонтажные работы</t>
  </si>
  <si>
    <t>ТЕРр67-4-5
Демонтаж: светильников для люминесцентных ламп
100 шт.</t>
  </si>
  <si>
    <t>2.7
_____
1.31</t>
  </si>
  <si>
    <t>1
_____
2</t>
  </si>
  <si>
    <t>Накладные расходы от ФОТ(220 руб.)</t>
  </si>
  <si>
    <t>68%=85%*(0.85*0,94)</t>
  </si>
  <si>
    <t>Сметная прибыль от ФОТ(220 руб.)</t>
  </si>
  <si>
    <t>47%=65%*(0.8*0,9)</t>
  </si>
  <si>
    <t>Всего с НР и СП</t>
  </si>
  <si>
    <t/>
  </si>
  <si>
    <t xml:space="preserve">                           Раздел 2. Монтажные работы</t>
  </si>
  <si>
    <t>ТЕРм08-03-594-17
Светильник в подвесных потолках, устанавливаемый: на закладных деталях, количество ламп в светильнике до 4
100 шт.</t>
  </si>
  <si>
    <t>1645.25
_____
88.99</t>
  </si>
  <si>
    <t>234.9
_____
16.17</t>
  </si>
  <si>
    <t>313
_____
16</t>
  </si>
  <si>
    <t>45
_____
3</t>
  </si>
  <si>
    <t>3751
_____
60</t>
  </si>
  <si>
    <t>267
_____
37</t>
  </si>
  <si>
    <t>Накладные расходы от ФОТ(3788 руб.)</t>
  </si>
  <si>
    <t>76%=95%*(0.85*0,94)</t>
  </si>
  <si>
    <t>Сметная прибыль от ФОТ(3788 руб.)</t>
  </si>
  <si>
    <t>Итого прямые затраты по смете</t>
  </si>
  <si>
    <t>331
_____
16</t>
  </si>
  <si>
    <t>3969
_____
60</t>
  </si>
  <si>
    <t>268
_____
39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</si>
  <si>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</si>
  <si>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</si>
  <si>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</si>
  <si>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</si>
  <si>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</si>
  <si>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</si>
  <si>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</si>
  <si>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Электромонтажные работы (ремонтно-строительные)</t>
  </si>
  <si>
    <t xml:space="preserve">    Электромонтажные работы на других объектах</t>
  </si>
  <si>
    <t xml:space="preserve">    Итого</t>
  </si>
  <si>
    <t>Основание: дефектная ведомость</t>
  </si>
  <si>
    <t>УТВЕРЖДАЮ</t>
  </si>
  <si>
    <t>Глава администрации</t>
  </si>
  <si>
    <t>Симского городского поселения</t>
  </si>
  <si>
    <t>____________________ А.Д. Решетов</t>
  </si>
  <si>
    <t>"____" _______________ 2016 г.</t>
  </si>
  <si>
    <t>НДС 18%</t>
  </si>
  <si>
    <t xml:space="preserve">    ВСЕГО по смете с учетом НДС</t>
  </si>
  <si>
    <t>к извещению о проведении</t>
  </si>
  <si>
    <t>запроса котировок</t>
  </si>
  <si>
    <t>на выполнение работ по монтажу потолочных светодиодных светильников в помещениях администрации Симского городского поселения</t>
  </si>
  <si>
    <t>Приложение № 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</si>
</sst>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 Cyr"/>
      <family val="0"/>
    </font>
    <font>
      <i/>
      <sz val="9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4" fillId="27" borderId="3" applyNumberFormat="0" applyAlignment="0" applyProtection="0"/>
    <xf numFmtId="0" fontId="35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7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11" fillId="0" borderId="11" xfId="0" applyFont="1" applyBorder="1" applyAlignment="1">
      <alignment vertical="top"/>
    </xf>
    <xf numFmtId="173" fontId="11" fillId="0" borderId="12" xfId="61" applyNumberFormat="1" applyFont="1" applyBorder="1" applyAlignment="1">
      <alignment horizontal="right"/>
      <protection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right" vertical="top"/>
    </xf>
    <xf numFmtId="0" fontId="7" fillId="0" borderId="0" xfId="59" applyFont="1">
      <alignment/>
      <protection/>
    </xf>
    <xf numFmtId="0" fontId="7" fillId="0" borderId="0" xfId="61" applyFont="1">
      <alignment/>
      <protection/>
    </xf>
    <xf numFmtId="2" fontId="11" fillId="0" borderId="13" xfId="0" applyNumberFormat="1" applyFont="1" applyBorder="1" applyAlignment="1">
      <alignment horizontal="right" vertical="top"/>
    </xf>
    <xf numFmtId="0" fontId="8" fillId="0" borderId="13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2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" xfId="63" applyFont="1">
      <alignment horizontal="center" wrapText="1"/>
      <protection/>
    </xf>
    <xf numFmtId="0" fontId="7" fillId="0" borderId="1" xfId="63" applyFont="1" applyFill="1">
      <alignment horizontal="center" wrapText="1"/>
      <protection/>
    </xf>
    <xf numFmtId="0" fontId="8" fillId="0" borderId="0" xfId="0" applyFont="1" applyAlignment="1">
      <alignment vertical="top" wrapText="1"/>
    </xf>
    <xf numFmtId="0" fontId="8" fillId="0" borderId="0" xfId="55" applyFont="1" applyAlignment="1">
      <alignment horizontal="right" vertical="top" wrapText="1"/>
      <protection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indent="1"/>
    </xf>
    <xf numFmtId="0" fontId="10" fillId="0" borderId="0" xfId="0" applyFont="1" applyBorder="1" applyAlignment="1">
      <alignment/>
    </xf>
    <xf numFmtId="1" fontId="11" fillId="0" borderId="0" xfId="59" applyNumberFormat="1" applyFont="1" applyAlignment="1">
      <alignment horizontal="right"/>
      <protection/>
    </xf>
    <xf numFmtId="0" fontId="8" fillId="0" borderId="0" xfId="85" applyFont="1" applyAlignment="1">
      <alignment horizontal="left" vertical="top"/>
      <protection/>
    </xf>
    <xf numFmtId="0" fontId="8" fillId="0" borderId="0" xfId="0" applyFont="1" applyAlignment="1">
      <alignment/>
    </xf>
    <xf numFmtId="0" fontId="3" fillId="0" borderId="0" xfId="59">
      <alignment/>
      <protection/>
    </xf>
    <xf numFmtId="0" fontId="0" fillId="0" borderId="0" xfId="61">
      <alignment/>
      <protection/>
    </xf>
    <xf numFmtId="0" fontId="8" fillId="0" borderId="1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0" fontId="8" fillId="0" borderId="1" xfId="55" applyFont="1" applyBorder="1" applyAlignment="1">
      <alignment horizontal="right" vertical="top" wrapText="1"/>
      <protection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173" fontId="11" fillId="0" borderId="15" xfId="61" applyNumberFormat="1" applyFont="1" applyBorder="1" applyAlignment="1">
      <alignment horizontal="right"/>
      <protection/>
    </xf>
    <xf numFmtId="173" fontId="11" fillId="0" borderId="12" xfId="61" applyNumberFormat="1" applyFont="1" applyBorder="1" applyAlignment="1">
      <alignment horizontal="right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173" fontId="10" fillId="0" borderId="15" xfId="59" applyNumberFormat="1" applyFont="1" applyBorder="1" applyAlignment="1">
      <alignment horizontal="right"/>
      <protection/>
    </xf>
    <xf numFmtId="173" fontId="10" fillId="0" borderId="12" xfId="59" applyNumberFormat="1" applyFont="1" applyBorder="1" applyAlignment="1">
      <alignment horizontal="right"/>
      <protection/>
    </xf>
    <xf numFmtId="0" fontId="9" fillId="0" borderId="0" xfId="82" applyFont="1">
      <alignment horizontal="center"/>
      <protection/>
    </xf>
    <xf numFmtId="0" fontId="8" fillId="0" borderId="0" xfId="82" applyFont="1">
      <alignment horizontal="center"/>
      <protection/>
    </xf>
    <xf numFmtId="0" fontId="11" fillId="0" borderId="0" xfId="82" applyFont="1">
      <alignment horizontal="center"/>
      <protection/>
    </xf>
    <xf numFmtId="0" fontId="8" fillId="0" borderId="0" xfId="82" applyFont="1" applyAlignment="1">
      <alignment horizontal="lef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" xfId="55" applyFont="1" applyBorder="1" applyAlignment="1">
      <alignment horizontal="left" vertical="top" wrapText="1"/>
      <protection/>
    </xf>
    <xf numFmtId="0" fontId="11" fillId="0" borderId="1" xfId="55" applyFont="1" applyBorder="1" applyAlignment="1">
      <alignment horizontal="left" vertical="top" wrapText="1"/>
      <protection/>
    </xf>
    <xf numFmtId="0" fontId="9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63"/>
  <sheetViews>
    <sheetView showGridLines="0"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6.00390625" style="1" customWidth="1"/>
    <col min="2" max="2" width="35.75390625" style="1" customWidth="1"/>
    <col min="3" max="3" width="11.875" style="1" customWidth="1"/>
    <col min="4" max="6" width="11.625" style="1" customWidth="1"/>
    <col min="7" max="7" width="12.75390625" style="1" customWidth="1"/>
    <col min="8" max="8" width="11.875" style="1" customWidth="1"/>
    <col min="9" max="9" width="11.625" style="1" customWidth="1"/>
    <col min="10" max="10" width="12.75390625" style="1" customWidth="1"/>
    <col min="11" max="11" width="11.625" style="1" customWidth="1"/>
    <col min="12" max="20" width="9.125" style="1" hidden="1" customWidth="1"/>
    <col min="21" max="21" width="11.625" style="1" customWidth="1"/>
    <col min="22" max="25" width="9.125" style="1" hidden="1" customWidth="1"/>
    <col min="26" max="26" width="0" style="1" hidden="1" customWidth="1"/>
    <col min="27" max="16384" width="9.125" style="1" customWidth="1"/>
  </cols>
  <sheetData>
    <row r="1" spans="10:21" ht="12.75">
      <c r="J1" s="47" t="s">
        <v>72</v>
      </c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0:21" ht="12.75">
      <c r="J2" s="47" t="s">
        <v>69</v>
      </c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0:21" ht="12.75">
      <c r="J3" s="47" t="s">
        <v>70</v>
      </c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ht="12.75"/>
    <row r="5" ht="12.75"/>
    <row r="6" spans="1:21" s="2" customFormat="1" ht="12.75">
      <c r="A6" s="46"/>
      <c r="B6" s="46"/>
      <c r="J6" s="46" t="s">
        <v>62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s="2" customFormat="1" ht="12.75">
      <c r="A7" s="48"/>
      <c r="B7" s="48"/>
      <c r="J7" s="46" t="s">
        <v>63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s="2" customFormat="1" ht="12.75">
      <c r="A8" s="45"/>
      <c r="B8" s="45"/>
      <c r="J8" s="46" t="s">
        <v>64</v>
      </c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s="2" customFormat="1" ht="12.75">
      <c r="A9" s="48"/>
      <c r="B9" s="48"/>
      <c r="J9" s="46" t="s">
        <v>65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0:21" s="2" customFormat="1" ht="12.75">
      <c r="J10" s="46" t="s">
        <v>66</v>
      </c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0:21" s="2" customFormat="1" ht="12.75"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="2" customFormat="1" ht="12.75"/>
    <row r="13" spans="1:21" s="5" customFormat="1" ht="15">
      <c r="A13" s="55" t="s">
        <v>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5" customFormat="1" ht="12">
      <c r="A14" s="56" t="s">
        <v>21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" customFormat="1" ht="12">
      <c r="A15" s="57" t="s">
        <v>71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" customFormat="1" ht="12">
      <c r="A16" s="58" t="s">
        <v>61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</row>
    <row r="17" s="5" customFormat="1" ht="12"/>
    <row r="18" spans="7:21" s="5" customFormat="1" ht="12">
      <c r="G18" s="60" t="s">
        <v>19</v>
      </c>
      <c r="H18" s="61"/>
      <c r="I18" s="62"/>
      <c r="J18" s="60" t="s">
        <v>20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2"/>
    </row>
    <row r="19" spans="4:21" s="5" customFormat="1" ht="12.75">
      <c r="D19" s="3" t="s">
        <v>2</v>
      </c>
      <c r="G19" s="53">
        <f>950.01/1000</f>
        <v>0.95001</v>
      </c>
      <c r="H19" s="54"/>
      <c r="I19" s="6" t="s">
        <v>3</v>
      </c>
      <c r="J19" s="49">
        <f>10867/1000</f>
        <v>10.867</v>
      </c>
      <c r="K19" s="50"/>
      <c r="L19" s="7"/>
      <c r="M19" s="7"/>
      <c r="N19" s="7"/>
      <c r="O19" s="7"/>
      <c r="P19" s="7"/>
      <c r="Q19" s="7"/>
      <c r="R19" s="7"/>
      <c r="S19" s="7"/>
      <c r="T19" s="7"/>
      <c r="U19" s="6" t="s">
        <v>3</v>
      </c>
    </row>
    <row r="20" spans="4:21" s="5" customFormat="1" ht="12.75">
      <c r="D20" s="8" t="s">
        <v>22</v>
      </c>
      <c r="F20" s="9"/>
      <c r="G20" s="53">
        <f>0/1000</f>
        <v>0</v>
      </c>
      <c r="H20" s="54"/>
      <c r="I20" s="6" t="s">
        <v>3</v>
      </c>
      <c r="J20" s="49">
        <f>0/1000</f>
        <v>0</v>
      </c>
      <c r="K20" s="50"/>
      <c r="L20" s="7"/>
      <c r="M20" s="7"/>
      <c r="N20" s="7"/>
      <c r="O20" s="7"/>
      <c r="P20" s="7"/>
      <c r="Q20" s="7"/>
      <c r="R20" s="7"/>
      <c r="S20" s="7"/>
      <c r="T20" s="7"/>
      <c r="U20" s="6" t="s">
        <v>3</v>
      </c>
    </row>
    <row r="21" spans="4:21" s="5" customFormat="1" ht="12.75">
      <c r="D21" s="8" t="s">
        <v>23</v>
      </c>
      <c r="F21" s="9"/>
      <c r="G21" s="53">
        <f>924/1000</f>
        <v>0.924</v>
      </c>
      <c r="H21" s="54"/>
      <c r="I21" s="6" t="s">
        <v>3</v>
      </c>
      <c r="J21" s="49">
        <f>9209/1000</f>
        <v>9.209</v>
      </c>
      <c r="K21" s="50"/>
      <c r="L21" s="7"/>
      <c r="M21" s="7"/>
      <c r="N21" s="7"/>
      <c r="O21" s="7"/>
      <c r="P21" s="7"/>
      <c r="Q21" s="7"/>
      <c r="R21" s="7"/>
      <c r="S21" s="7"/>
      <c r="T21" s="7"/>
      <c r="U21" s="6" t="s">
        <v>3</v>
      </c>
    </row>
    <row r="22" spans="4:26" s="5" customFormat="1" ht="12.75">
      <c r="D22" s="3" t="s">
        <v>4</v>
      </c>
      <c r="G22" s="53">
        <f>(V22+V23)/1000</f>
        <v>0.02692</v>
      </c>
      <c r="H22" s="54"/>
      <c r="I22" s="6" t="s">
        <v>5</v>
      </c>
      <c r="J22" s="49">
        <f>(W22+W23)/1000</f>
        <v>0.02692</v>
      </c>
      <c r="K22" s="50"/>
      <c r="L22" s="7"/>
      <c r="M22" s="7"/>
      <c r="N22" s="7"/>
      <c r="O22" s="7"/>
      <c r="P22" s="7"/>
      <c r="Q22" s="7"/>
      <c r="R22" s="7"/>
      <c r="S22" s="7"/>
      <c r="T22" s="7"/>
      <c r="U22" s="6" t="s">
        <v>5</v>
      </c>
      <c r="V22" s="10">
        <v>26.72</v>
      </c>
      <c r="W22" s="11">
        <v>26.72</v>
      </c>
      <c r="X22" s="31">
        <v>334</v>
      </c>
      <c r="Y22" s="31">
        <v>315</v>
      </c>
      <c r="Z22" s="31">
        <v>217</v>
      </c>
    </row>
    <row r="23" spans="4:26" s="5" customFormat="1" ht="12.75">
      <c r="D23" s="3" t="s">
        <v>6</v>
      </c>
      <c r="G23" s="53">
        <f>334/1000</f>
        <v>0.334</v>
      </c>
      <c r="H23" s="54"/>
      <c r="I23" s="6" t="s">
        <v>3</v>
      </c>
      <c r="J23" s="49">
        <f>4008/1000</f>
        <v>4.008</v>
      </c>
      <c r="K23" s="50"/>
      <c r="L23" s="7"/>
      <c r="M23" s="7"/>
      <c r="N23" s="7"/>
      <c r="O23" s="7"/>
      <c r="P23" s="7"/>
      <c r="Q23" s="7"/>
      <c r="R23" s="7"/>
      <c r="S23" s="7"/>
      <c r="T23" s="7"/>
      <c r="U23" s="6" t="s">
        <v>3</v>
      </c>
      <c r="V23" s="10">
        <v>0.2</v>
      </c>
      <c r="W23" s="11">
        <v>0.2</v>
      </c>
      <c r="X23" s="32">
        <v>4008</v>
      </c>
      <c r="Y23" s="32">
        <v>3029</v>
      </c>
      <c r="Z23" s="32">
        <v>1883</v>
      </c>
    </row>
    <row r="24" spans="6:21" s="5" customFormat="1" ht="12">
      <c r="F24" s="4"/>
      <c r="G24" s="12"/>
      <c r="H24" s="12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3"/>
    </row>
    <row r="25" spans="2:21" s="5" customFormat="1" ht="12">
      <c r="B25" s="4"/>
      <c r="C25" s="4"/>
      <c r="D25" s="4"/>
      <c r="F25" s="9"/>
      <c r="G25" s="15"/>
      <c r="H25" s="15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6"/>
    </row>
    <row r="26" s="5" customFormat="1" ht="12">
      <c r="A26" s="3" t="str">
        <f>"Составлена в базисных ценах на 01.2000 г. и на 3 квартал 2016г."</f>
        <v>Составлена в базисных ценах на 01.2000 г. и на 3 квартал 2016г.</v>
      </c>
    </row>
    <row r="27" s="5" customFormat="1" ht="12.75" thickBot="1">
      <c r="A27" s="18"/>
    </row>
    <row r="28" spans="1:21" s="20" customFormat="1" ht="27" customHeight="1" thickBot="1">
      <c r="A28" s="59" t="s">
        <v>7</v>
      </c>
      <c r="B28" s="59" t="s">
        <v>8</v>
      </c>
      <c r="C28" s="59" t="s">
        <v>9</v>
      </c>
      <c r="D28" s="52" t="s">
        <v>10</v>
      </c>
      <c r="E28" s="52"/>
      <c r="F28" s="52"/>
      <c r="G28" s="52" t="s">
        <v>11</v>
      </c>
      <c r="H28" s="52"/>
      <c r="I28" s="52"/>
      <c r="J28" s="52" t="s">
        <v>12</v>
      </c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</row>
    <row r="29" spans="1:21" s="20" customFormat="1" ht="22.5" customHeight="1" thickBot="1">
      <c r="A29" s="59"/>
      <c r="B29" s="59"/>
      <c r="C29" s="59"/>
      <c r="D29" s="51" t="s">
        <v>0</v>
      </c>
      <c r="E29" s="19" t="s">
        <v>13</v>
      </c>
      <c r="F29" s="19" t="s">
        <v>14</v>
      </c>
      <c r="G29" s="51" t="s">
        <v>0</v>
      </c>
      <c r="H29" s="19" t="s">
        <v>13</v>
      </c>
      <c r="I29" s="19" t="s">
        <v>14</v>
      </c>
      <c r="J29" s="51" t="s">
        <v>0</v>
      </c>
      <c r="K29" s="19" t="s">
        <v>13</v>
      </c>
      <c r="L29" s="19"/>
      <c r="M29" s="19"/>
      <c r="N29" s="19"/>
      <c r="O29" s="19"/>
      <c r="P29" s="19"/>
      <c r="Q29" s="19"/>
      <c r="R29" s="19"/>
      <c r="S29" s="19"/>
      <c r="T29" s="19"/>
      <c r="U29" s="19" t="s">
        <v>14</v>
      </c>
    </row>
    <row r="30" spans="1:21" s="20" customFormat="1" ht="22.5" customHeight="1" thickBot="1">
      <c r="A30" s="59"/>
      <c r="B30" s="59"/>
      <c r="C30" s="59"/>
      <c r="D30" s="51"/>
      <c r="E30" s="19" t="s">
        <v>15</v>
      </c>
      <c r="F30" s="19" t="s">
        <v>16</v>
      </c>
      <c r="G30" s="51"/>
      <c r="H30" s="19" t="s">
        <v>15</v>
      </c>
      <c r="I30" s="19" t="s">
        <v>16</v>
      </c>
      <c r="J30" s="51"/>
      <c r="K30" s="19" t="s">
        <v>15</v>
      </c>
      <c r="L30" s="19"/>
      <c r="M30" s="19"/>
      <c r="N30" s="19"/>
      <c r="O30" s="19"/>
      <c r="P30" s="19"/>
      <c r="Q30" s="19"/>
      <c r="R30" s="19"/>
      <c r="S30" s="19"/>
      <c r="T30" s="19"/>
      <c r="U30" s="19" t="s">
        <v>16</v>
      </c>
    </row>
    <row r="31" spans="1:21" s="4" customFormat="1" ht="12.75">
      <c r="A31" s="21">
        <v>1</v>
      </c>
      <c r="B31" s="21">
        <v>2</v>
      </c>
      <c r="C31" s="21">
        <v>3</v>
      </c>
      <c r="D31" s="22">
        <v>4</v>
      </c>
      <c r="E31" s="21">
        <v>5</v>
      </c>
      <c r="F31" s="21">
        <v>6</v>
      </c>
      <c r="G31" s="22">
        <v>7</v>
      </c>
      <c r="H31" s="21">
        <v>8</v>
      </c>
      <c r="I31" s="21">
        <v>9</v>
      </c>
      <c r="J31" s="22">
        <v>10</v>
      </c>
      <c r="K31" s="21">
        <v>11</v>
      </c>
      <c r="L31" s="21"/>
      <c r="M31" s="21"/>
      <c r="N31" s="21"/>
      <c r="O31" s="21"/>
      <c r="P31" s="21"/>
      <c r="Q31" s="21"/>
      <c r="R31" s="21"/>
      <c r="S31" s="21"/>
      <c r="T31" s="21"/>
      <c r="U31" s="21">
        <v>12</v>
      </c>
    </row>
    <row r="32" spans="1:21" s="23" customFormat="1" ht="21" customHeight="1">
      <c r="A32" s="65" t="s">
        <v>26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</row>
    <row r="33" spans="1:21" s="23" customFormat="1" ht="48">
      <c r="A33" s="33">
        <v>1</v>
      </c>
      <c r="B33" s="34" t="s">
        <v>27</v>
      </c>
      <c r="C33" s="35">
        <v>0.1</v>
      </c>
      <c r="D33" s="36">
        <v>184.1</v>
      </c>
      <c r="E33" s="37">
        <v>181.4</v>
      </c>
      <c r="F33" s="36" t="s">
        <v>28</v>
      </c>
      <c r="G33" s="36">
        <v>18</v>
      </c>
      <c r="H33" s="36">
        <v>18</v>
      </c>
      <c r="I33" s="36"/>
      <c r="J33" s="36">
        <v>219</v>
      </c>
      <c r="K33" s="37">
        <v>218</v>
      </c>
      <c r="L33" s="37"/>
      <c r="M33" s="37"/>
      <c r="N33" s="37"/>
      <c r="O33" s="37"/>
      <c r="P33" s="37"/>
      <c r="Q33" s="37"/>
      <c r="R33" s="37"/>
      <c r="S33" s="37"/>
      <c r="T33" s="37"/>
      <c r="U33" s="37" t="s">
        <v>29</v>
      </c>
    </row>
    <row r="34" spans="1:26" s="27" customFormat="1" ht="24">
      <c r="A34" s="38"/>
      <c r="B34" s="39" t="s">
        <v>30</v>
      </c>
      <c r="C34" s="40" t="s">
        <v>31</v>
      </c>
      <c r="D34" s="41"/>
      <c r="E34" s="42"/>
      <c r="F34" s="41"/>
      <c r="G34" s="41">
        <v>15</v>
      </c>
      <c r="H34" s="41"/>
      <c r="I34" s="41"/>
      <c r="J34" s="41">
        <v>150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23"/>
      <c r="W34" s="23"/>
      <c r="X34" s="23"/>
      <c r="Y34" s="23"/>
      <c r="Z34" s="23"/>
    </row>
    <row r="35" spans="1:26" s="27" customFormat="1" ht="24">
      <c r="A35" s="38"/>
      <c r="B35" s="39" t="s">
        <v>32</v>
      </c>
      <c r="C35" s="40" t="s">
        <v>33</v>
      </c>
      <c r="D35" s="41"/>
      <c r="E35" s="42"/>
      <c r="F35" s="41"/>
      <c r="G35" s="41">
        <v>12</v>
      </c>
      <c r="H35" s="41"/>
      <c r="I35" s="41"/>
      <c r="J35" s="41">
        <v>103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23"/>
      <c r="W35" s="23"/>
      <c r="X35" s="23"/>
      <c r="Y35" s="23"/>
      <c r="Z35" s="23"/>
    </row>
    <row r="36" spans="1:26" s="4" customFormat="1" ht="12">
      <c r="A36" s="38"/>
      <c r="B36" s="39" t="s">
        <v>34</v>
      </c>
      <c r="C36" s="40" t="s">
        <v>35</v>
      </c>
      <c r="D36" s="41"/>
      <c r="E36" s="42"/>
      <c r="F36" s="41"/>
      <c r="G36" s="41">
        <v>45</v>
      </c>
      <c r="H36" s="41"/>
      <c r="I36" s="41"/>
      <c r="J36" s="41">
        <v>472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23"/>
      <c r="W36" s="23"/>
      <c r="X36" s="23"/>
      <c r="Y36" s="23"/>
      <c r="Z36" s="23"/>
    </row>
    <row r="37" spans="1:26" s="4" customFormat="1" ht="21" customHeight="1">
      <c r="A37" s="65" t="s">
        <v>36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23"/>
      <c r="W37" s="23"/>
      <c r="X37" s="23"/>
      <c r="Y37" s="23"/>
      <c r="Z37" s="23"/>
    </row>
    <row r="38" spans="1:26" s="4" customFormat="1" ht="60">
      <c r="A38" s="33">
        <v>2</v>
      </c>
      <c r="B38" s="34" t="s">
        <v>37</v>
      </c>
      <c r="C38" s="35">
        <v>0.19</v>
      </c>
      <c r="D38" s="36">
        <v>1969.14</v>
      </c>
      <c r="E38" s="37" t="s">
        <v>38</v>
      </c>
      <c r="F38" s="36" t="s">
        <v>39</v>
      </c>
      <c r="G38" s="36">
        <v>374</v>
      </c>
      <c r="H38" s="36" t="s">
        <v>40</v>
      </c>
      <c r="I38" s="36" t="s">
        <v>41</v>
      </c>
      <c r="J38" s="36">
        <v>4078</v>
      </c>
      <c r="K38" s="37" t="s">
        <v>42</v>
      </c>
      <c r="L38" s="37"/>
      <c r="M38" s="37"/>
      <c r="N38" s="37"/>
      <c r="O38" s="37"/>
      <c r="P38" s="37"/>
      <c r="Q38" s="37"/>
      <c r="R38" s="37"/>
      <c r="S38" s="37"/>
      <c r="T38" s="37"/>
      <c r="U38" s="37" t="s">
        <v>43</v>
      </c>
      <c r="V38" s="23"/>
      <c r="W38" s="23"/>
      <c r="X38" s="23"/>
      <c r="Y38" s="23"/>
      <c r="Z38" s="23"/>
    </row>
    <row r="39" spans="1:26" s="4" customFormat="1" ht="24">
      <c r="A39" s="38"/>
      <c r="B39" s="39" t="s">
        <v>44</v>
      </c>
      <c r="C39" s="40" t="s">
        <v>45</v>
      </c>
      <c r="D39" s="41"/>
      <c r="E39" s="42"/>
      <c r="F39" s="41"/>
      <c r="G39" s="41">
        <v>300</v>
      </c>
      <c r="H39" s="41"/>
      <c r="I39" s="41"/>
      <c r="J39" s="41">
        <v>2879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23"/>
      <c r="W39" s="23"/>
      <c r="X39" s="23"/>
      <c r="Y39" s="23"/>
      <c r="Z39" s="23"/>
    </row>
    <row r="40" spans="1:26" s="30" customFormat="1" ht="24">
      <c r="A40" s="38"/>
      <c r="B40" s="39" t="s">
        <v>46</v>
      </c>
      <c r="C40" s="40" t="s">
        <v>33</v>
      </c>
      <c r="D40" s="41"/>
      <c r="E40" s="42"/>
      <c r="F40" s="41"/>
      <c r="G40" s="41">
        <v>205</v>
      </c>
      <c r="H40" s="41"/>
      <c r="I40" s="41"/>
      <c r="J40" s="41">
        <v>1780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23"/>
      <c r="W40" s="23"/>
      <c r="X40" s="23"/>
      <c r="Y40" s="23"/>
      <c r="Z40" s="23"/>
    </row>
    <row r="41" spans="1:26" ht="12.75">
      <c r="A41" s="38"/>
      <c r="B41" s="39" t="s">
        <v>34</v>
      </c>
      <c r="C41" s="40" t="s">
        <v>35</v>
      </c>
      <c r="D41" s="41"/>
      <c r="E41" s="42"/>
      <c r="F41" s="41"/>
      <c r="G41" s="41">
        <v>879</v>
      </c>
      <c r="H41" s="41"/>
      <c r="I41" s="41"/>
      <c r="J41" s="41">
        <v>8737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23"/>
      <c r="W41" s="23"/>
      <c r="X41" s="23"/>
      <c r="Y41" s="23"/>
      <c r="Z41" s="23"/>
    </row>
    <row r="42" spans="1:26" ht="36">
      <c r="A42" s="63" t="s">
        <v>47</v>
      </c>
      <c r="B42" s="63"/>
      <c r="C42" s="63"/>
      <c r="D42" s="63"/>
      <c r="E42" s="63"/>
      <c r="F42" s="63"/>
      <c r="G42" s="43">
        <v>392</v>
      </c>
      <c r="H42" s="43" t="s">
        <v>48</v>
      </c>
      <c r="I42" s="43" t="s">
        <v>41</v>
      </c>
      <c r="J42" s="43">
        <v>4297</v>
      </c>
      <c r="K42" s="43" t="s">
        <v>49</v>
      </c>
      <c r="L42" s="43"/>
      <c r="M42" s="43"/>
      <c r="N42" s="43"/>
      <c r="O42" s="43"/>
      <c r="P42" s="43"/>
      <c r="Q42" s="43"/>
      <c r="R42" s="43"/>
      <c r="S42" s="43"/>
      <c r="T42" s="43"/>
      <c r="U42" s="43" t="s">
        <v>50</v>
      </c>
      <c r="V42" s="23"/>
      <c r="W42" s="23"/>
      <c r="X42" s="23"/>
      <c r="Y42" s="23"/>
      <c r="Z42" s="23"/>
    </row>
    <row r="43" spans="1:26" ht="12.75">
      <c r="A43" s="63" t="s">
        <v>51</v>
      </c>
      <c r="B43" s="63"/>
      <c r="C43" s="63"/>
      <c r="D43" s="63"/>
      <c r="E43" s="63"/>
      <c r="F43" s="6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23"/>
      <c r="W43" s="23"/>
      <c r="X43" s="23"/>
      <c r="Y43" s="23"/>
      <c r="Z43" s="23"/>
    </row>
    <row r="44" spans="1:26" ht="12.75">
      <c r="A44" s="63" t="s">
        <v>52</v>
      </c>
      <c r="B44" s="63"/>
      <c r="C44" s="63"/>
      <c r="D44" s="63"/>
      <c r="E44" s="63"/>
      <c r="F44" s="63"/>
      <c r="G44" s="43">
        <v>334</v>
      </c>
      <c r="H44" s="43"/>
      <c r="I44" s="43"/>
      <c r="J44" s="43">
        <v>4008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23"/>
      <c r="W44" s="23"/>
      <c r="X44" s="23"/>
      <c r="Y44" s="23"/>
      <c r="Z44" s="23"/>
    </row>
    <row r="45" spans="1:26" ht="12.75">
      <c r="A45" s="63" t="s">
        <v>53</v>
      </c>
      <c r="B45" s="63"/>
      <c r="C45" s="63"/>
      <c r="D45" s="63"/>
      <c r="E45" s="63"/>
      <c r="F45" s="63"/>
      <c r="G45" s="43">
        <v>16</v>
      </c>
      <c r="H45" s="43"/>
      <c r="I45" s="43"/>
      <c r="J45" s="43">
        <v>60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23"/>
      <c r="W45" s="23"/>
      <c r="X45" s="23"/>
      <c r="Y45" s="23"/>
      <c r="Z45" s="23"/>
    </row>
    <row r="46" spans="1:26" ht="12.75">
      <c r="A46" s="63" t="s">
        <v>54</v>
      </c>
      <c r="B46" s="63"/>
      <c r="C46" s="63"/>
      <c r="D46" s="63"/>
      <c r="E46" s="63"/>
      <c r="F46" s="63"/>
      <c r="G46" s="43">
        <v>45</v>
      </c>
      <c r="H46" s="43"/>
      <c r="I46" s="43"/>
      <c r="J46" s="43">
        <v>268</v>
      </c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23"/>
      <c r="W46" s="23"/>
      <c r="X46" s="23"/>
      <c r="Y46" s="23"/>
      <c r="Z46" s="23"/>
    </row>
    <row r="47" spans="1:26" ht="12.75">
      <c r="A47" s="64" t="s">
        <v>55</v>
      </c>
      <c r="B47" s="64"/>
      <c r="C47" s="64"/>
      <c r="D47" s="64"/>
      <c r="E47" s="64"/>
      <c r="F47" s="64"/>
      <c r="G47" s="43">
        <v>315</v>
      </c>
      <c r="H47" s="43"/>
      <c r="I47" s="43"/>
      <c r="J47" s="43">
        <v>3029</v>
      </c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23"/>
      <c r="W47" s="23"/>
      <c r="X47" s="23"/>
      <c r="Y47" s="23"/>
      <c r="Z47" s="23"/>
    </row>
    <row r="48" spans="1:26" ht="12.75">
      <c r="A48" s="64" t="s">
        <v>56</v>
      </c>
      <c r="B48" s="64"/>
      <c r="C48" s="64"/>
      <c r="D48" s="64"/>
      <c r="E48" s="64"/>
      <c r="F48" s="64"/>
      <c r="G48" s="43">
        <v>217</v>
      </c>
      <c r="H48" s="43"/>
      <c r="I48" s="43"/>
      <c r="J48" s="43">
        <v>1883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23"/>
      <c r="W48" s="23"/>
      <c r="X48" s="23"/>
      <c r="Y48" s="23"/>
      <c r="Z48" s="23"/>
    </row>
    <row r="49" spans="1:26" ht="12.75">
      <c r="A49" s="64" t="s">
        <v>57</v>
      </c>
      <c r="B49" s="64"/>
      <c r="C49" s="64"/>
      <c r="D49" s="64"/>
      <c r="E49" s="64"/>
      <c r="F49" s="64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23"/>
      <c r="W49" s="23"/>
      <c r="X49" s="23"/>
      <c r="Y49" s="23"/>
      <c r="Z49" s="23"/>
    </row>
    <row r="50" spans="1:26" ht="12.75">
      <c r="A50" s="63" t="s">
        <v>58</v>
      </c>
      <c r="B50" s="63"/>
      <c r="C50" s="63"/>
      <c r="D50" s="63"/>
      <c r="E50" s="63"/>
      <c r="F50" s="63"/>
      <c r="G50" s="43">
        <v>45</v>
      </c>
      <c r="H50" s="43"/>
      <c r="I50" s="43"/>
      <c r="J50" s="43">
        <v>472</v>
      </c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23"/>
      <c r="W50" s="23"/>
      <c r="X50" s="23"/>
      <c r="Y50" s="23"/>
      <c r="Z50" s="23"/>
    </row>
    <row r="51" spans="1:26" ht="12.75">
      <c r="A51" s="63" t="s">
        <v>59</v>
      </c>
      <c r="B51" s="63"/>
      <c r="C51" s="63"/>
      <c r="D51" s="63"/>
      <c r="E51" s="63"/>
      <c r="F51" s="63"/>
      <c r="G51" s="43">
        <v>879</v>
      </c>
      <c r="H51" s="43"/>
      <c r="I51" s="43"/>
      <c r="J51" s="43">
        <v>8737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23"/>
      <c r="W51" s="23"/>
      <c r="X51" s="23"/>
      <c r="Y51" s="23"/>
      <c r="Z51" s="23"/>
    </row>
    <row r="52" spans="1:26" ht="12.75">
      <c r="A52" s="63" t="s">
        <v>60</v>
      </c>
      <c r="B52" s="63"/>
      <c r="C52" s="63"/>
      <c r="D52" s="63"/>
      <c r="E52" s="63"/>
      <c r="F52" s="63"/>
      <c r="G52" s="43">
        <v>924</v>
      </c>
      <c r="H52" s="43"/>
      <c r="I52" s="43"/>
      <c r="J52" s="43">
        <v>9209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23"/>
      <c r="W52" s="23"/>
      <c r="X52" s="23"/>
      <c r="Y52" s="23"/>
      <c r="Z52" s="23"/>
    </row>
    <row r="53" spans="1:26" ht="25.5" customHeight="1">
      <c r="A53" s="63" t="s">
        <v>67</v>
      </c>
      <c r="B53" s="63"/>
      <c r="C53" s="63"/>
      <c r="D53" s="63"/>
      <c r="E53" s="63"/>
      <c r="F53" s="63"/>
      <c r="G53" s="43"/>
      <c r="H53" s="43"/>
      <c r="I53" s="43"/>
      <c r="J53" s="43">
        <v>1658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23"/>
      <c r="W53" s="23"/>
      <c r="X53" s="23"/>
      <c r="Y53" s="23"/>
      <c r="Z53" s="23"/>
    </row>
    <row r="54" spans="1:26" ht="12.75">
      <c r="A54" s="64" t="s">
        <v>68</v>
      </c>
      <c r="B54" s="64"/>
      <c r="C54" s="64"/>
      <c r="D54" s="64"/>
      <c r="E54" s="64"/>
      <c r="F54" s="64"/>
      <c r="G54" s="43">
        <v>950</v>
      </c>
      <c r="H54" s="43"/>
      <c r="I54" s="43"/>
      <c r="J54" s="43">
        <v>10867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23"/>
      <c r="W54" s="23"/>
      <c r="X54" s="23"/>
      <c r="Y54" s="23"/>
      <c r="Z54" s="23"/>
    </row>
    <row r="55" spans="1:26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3"/>
      <c r="W55" s="23"/>
      <c r="X55" s="23"/>
      <c r="Y55" s="23"/>
      <c r="Z55" s="23"/>
    </row>
    <row r="56" spans="1:26" ht="12.75">
      <c r="A56" s="25"/>
      <c r="B56" s="26" t="s">
        <v>24</v>
      </c>
      <c r="C56" s="27"/>
      <c r="D56" s="25"/>
      <c r="E56" s="25"/>
      <c r="F56" s="27"/>
      <c r="G56" s="28">
        <f>IF(ISBLANK(X22),"",ROUND(Y22/X22,2)*100)</f>
        <v>94</v>
      </c>
      <c r="H56" s="2"/>
      <c r="I56" s="2"/>
      <c r="J56" s="28">
        <f>IF(ISBLANK(X23),"",ROUND(Y23/X23,2)*100)</f>
        <v>76</v>
      </c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3"/>
      <c r="W56" s="23"/>
      <c r="X56" s="23"/>
      <c r="Y56" s="23"/>
      <c r="Z56" s="23"/>
    </row>
    <row r="57" spans="1:26" ht="12.75">
      <c r="A57" s="25"/>
      <c r="B57" s="26" t="s">
        <v>25</v>
      </c>
      <c r="C57" s="27"/>
      <c r="D57" s="25"/>
      <c r="E57" s="25"/>
      <c r="F57" s="27"/>
      <c r="G57" s="17">
        <f>IF(ISBLANK(X22),"",ROUND(Z22/X22,2)*100)</f>
        <v>65</v>
      </c>
      <c r="H57" s="4"/>
      <c r="I57" s="4"/>
      <c r="J57" s="17">
        <f>IF(ISBLANK(X23),"",ROUND(Z23/X23,2)*100)</f>
        <v>47</v>
      </c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10"/>
      <c r="Y57" s="11"/>
      <c r="Z57" s="27"/>
    </row>
    <row r="58" spans="1:26" ht="12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27"/>
      <c r="W58" s="27"/>
      <c r="X58" s="27"/>
      <c r="Y58" s="27"/>
      <c r="Z58" s="27"/>
    </row>
    <row r="59" spans="1:26" ht="12.75">
      <c r="A59" s="29" t="s">
        <v>17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29" t="s">
        <v>18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18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4"/>
      <c r="W62" s="4"/>
      <c r="X62" s="4"/>
      <c r="Y62" s="4"/>
      <c r="Z62" s="4"/>
    </row>
    <row r="63" spans="22:26" ht="12.75">
      <c r="V63" s="30"/>
      <c r="W63" s="30"/>
      <c r="X63" s="30"/>
      <c r="Y63" s="30"/>
      <c r="Z63" s="30"/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</sheetData>
  <sheetProtection/>
  <mergeCells count="51">
    <mergeCell ref="A52:F52"/>
    <mergeCell ref="A53:F53"/>
    <mergeCell ref="A54:F54"/>
    <mergeCell ref="A48:F48"/>
    <mergeCell ref="A49:F49"/>
    <mergeCell ref="A50:F50"/>
    <mergeCell ref="A51:F51"/>
    <mergeCell ref="A44:F44"/>
    <mergeCell ref="A45:F45"/>
    <mergeCell ref="A46:F46"/>
    <mergeCell ref="A47:F47"/>
    <mergeCell ref="A32:U32"/>
    <mergeCell ref="A37:U37"/>
    <mergeCell ref="A42:F42"/>
    <mergeCell ref="A43:F43"/>
    <mergeCell ref="A28:A30"/>
    <mergeCell ref="B28:B30"/>
    <mergeCell ref="C28:C30"/>
    <mergeCell ref="D28:F28"/>
    <mergeCell ref="D29:D30"/>
    <mergeCell ref="J18:U18"/>
    <mergeCell ref="J19:K19"/>
    <mergeCell ref="G20:H20"/>
    <mergeCell ref="G21:H21"/>
    <mergeCell ref="G18:I18"/>
    <mergeCell ref="A15:U15"/>
    <mergeCell ref="A16:U16"/>
    <mergeCell ref="G22:H22"/>
    <mergeCell ref="J22:K22"/>
    <mergeCell ref="J20:K20"/>
    <mergeCell ref="J21:K21"/>
    <mergeCell ref="J9:U9"/>
    <mergeCell ref="J23:K23"/>
    <mergeCell ref="J29:J30"/>
    <mergeCell ref="G28:I28"/>
    <mergeCell ref="J28:U28"/>
    <mergeCell ref="G29:G30"/>
    <mergeCell ref="G23:H23"/>
    <mergeCell ref="G19:H19"/>
    <mergeCell ref="A13:U13"/>
    <mergeCell ref="A14:U14"/>
    <mergeCell ref="J10:U10"/>
    <mergeCell ref="J1:U1"/>
    <mergeCell ref="J2:U2"/>
    <mergeCell ref="J3:U3"/>
    <mergeCell ref="A6:B6"/>
    <mergeCell ref="A7:B7"/>
    <mergeCell ref="A9:B9"/>
    <mergeCell ref="J6:U6"/>
    <mergeCell ref="J7:U7"/>
    <mergeCell ref="J8:U8"/>
  </mergeCells>
  <printOptions/>
  <pageMargins left="0.7874015748031497" right="0.3937007874015748" top="0.3937007874015748" bottom="0.3937007874015748" header="0.2362204724409449" footer="0.2362204724409449"/>
  <pageSetup fitToHeight="30000" horizontalDpi="600" verticalDpi="600" orientation="landscape" paperSize="9" scale="85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Разиф</dc:creator>
  <cp:keywords/>
  <dc:description/>
  <cp:lastModifiedBy>User</cp:lastModifiedBy>
  <cp:lastPrinted>2016-10-31T06:55:49Z</cp:lastPrinted>
  <dcterms:created xsi:type="dcterms:W3CDTF">2003-01-28T12:33:10Z</dcterms:created>
  <dcterms:modified xsi:type="dcterms:W3CDTF">2016-10-31T06:56:08Z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